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SGA\Desktop\PON FESR 2021\PON_Cablatura_Wireless\"/>
    </mc:Choice>
  </mc:AlternateContent>
  <bookViews>
    <workbookView xWindow="0" yWindow="0" windowWidth="28800" windowHeight="12330" activeTab="1"/>
  </bookViews>
  <sheets>
    <sheet name="Allegato 4" sheetId="1" r:id="rId1"/>
    <sheet name="Dettaglio Allegato 4" sheetId="2" r:id="rId2"/>
    <sheet name="Dettaglio DEI" sheetId="3" r:id="rId3"/>
  </sheets>
  <calcPr calcId="162913"/>
</workbook>
</file>

<file path=xl/calcChain.xml><?xml version="1.0" encoding="utf-8"?>
<calcChain xmlns="http://schemas.openxmlformats.org/spreadsheetml/2006/main">
  <c r="I2" i="3" l="1"/>
  <c r="I3" i="3"/>
  <c r="I4" i="3"/>
  <c r="I5" i="3"/>
  <c r="I6" i="3"/>
  <c r="I7" i="3"/>
  <c r="I8" i="3"/>
  <c r="I9" i="3"/>
  <c r="I10" i="3"/>
  <c r="I11" i="3"/>
  <c r="I12" i="3"/>
  <c r="I13" i="3"/>
  <c r="I14" i="3"/>
  <c r="J17" i="3" l="1"/>
  <c r="I17" i="3"/>
  <c r="J16" i="3"/>
  <c r="I16" i="3"/>
  <c r="J15" i="3"/>
  <c r="K15" i="3" s="1"/>
  <c r="I15" i="3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J3" i="3"/>
  <c r="K3" i="3" s="1"/>
  <c r="J2" i="3"/>
  <c r="K2" i="3" s="1"/>
  <c r="I18" i="3" l="1"/>
  <c r="K24" i="3" s="1"/>
  <c r="K16" i="3"/>
  <c r="K17" i="3"/>
  <c r="J18" i="3"/>
  <c r="K26" i="3" s="1"/>
  <c r="K18" i="3" l="1"/>
  <c r="K20" i="3" s="1"/>
  <c r="K22" i="3" s="1"/>
</calcChain>
</file>

<file path=xl/sharedStrings.xml><?xml version="1.0" encoding="utf-8"?>
<sst xmlns="http://schemas.openxmlformats.org/spreadsheetml/2006/main" count="257" uniqueCount="151">
  <si>
    <t>Codice Articolo Convenzione</t>
  </si>
  <si>
    <t>Quantità</t>
  </si>
  <si>
    <t>Durata</t>
  </si>
  <si>
    <t>Prezzo Totale</t>
  </si>
  <si>
    <t>Note</t>
  </si>
  <si>
    <t>6606954</t>
  </si>
  <si>
    <t>I.C XVI Settembre</t>
  </si>
  <si>
    <t>INS</t>
  </si>
  <si>
    <t>RL7-3</t>
  </si>
  <si>
    <t>R7L3-T1RCK15</t>
  </si>
  <si>
    <t>R7L3-F9324</t>
  </si>
  <si>
    <t>R7L3-F9062</t>
  </si>
  <si>
    <t>R7L3-F9030</t>
  </si>
  <si>
    <t>R7L3-2RJ456U</t>
  </si>
  <si>
    <t>R7L3-2RJ456U-I</t>
  </si>
  <si>
    <t>R7L3-C6UB2CA</t>
  </si>
  <si>
    <t>R7L3-C6UB2CA-I</t>
  </si>
  <si>
    <t>R7L3-PP24P6U</t>
  </si>
  <si>
    <t>R7L3-PP24P6U-I</t>
  </si>
  <si>
    <t>R7L3-UTPCAT601</t>
  </si>
  <si>
    <t>R7L3-UTPCAT602</t>
  </si>
  <si>
    <t>R7L3-UTPCAT603</t>
  </si>
  <si>
    <t>R7L3-HUAT4</t>
  </si>
  <si>
    <t>*</t>
  </si>
  <si>
    <t>R7L3-HUAT4-C</t>
  </si>
  <si>
    <t>R7L3-HUADGAP</t>
  </si>
  <si>
    <t>R7L3-HUADGAP-C</t>
  </si>
  <si>
    <t>R7L3-HUAAPAI</t>
  </si>
  <si>
    <t>R7L3-HUAAPAI-C</t>
  </si>
  <si>
    <t>R7L3-DEISER</t>
  </si>
  <si>
    <t>R7L3-DEIMAT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</si>
  <si>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</si>
  <si>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</si>
  <si>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</si>
  <si>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</si>
  <si>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</si>
  <si>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</si>
  <si>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</si>
  <si>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</si>
  <si>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</si>
  <si>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</si>
  <si>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</si>
  <si>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</si>
  <si>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Cablaggio strutturato</t>
  </si>
  <si>
    <t>Fornitura in opera Armadio rack di tipo 1 da 15U, profondo 600mm, di larghezza 600mm</t>
  </si>
  <si>
    <t>TECNOSTEEL</t>
  </si>
  <si>
    <t>Pezzo</t>
  </si>
  <si>
    <t>F6015CONSIP</t>
  </si>
  <si>
    <t>Fornitura in opera Armadi a rack - tetto con spazzole per ingresso cavi</t>
  </si>
  <si>
    <t>F9324</t>
  </si>
  <si>
    <t>Fornitura in opera Gruppo di ventilazione a tetto</t>
  </si>
  <si>
    <t>F9062</t>
  </si>
  <si>
    <t>Fornitura in opera Guida patch orizzontale altezza 1U</t>
  </si>
  <si>
    <t>F9030</t>
  </si>
  <si>
    <t>Fornitura Prese e scatole - Piastrine per l’installazione su scatole UNI503 complete di modulo con 2 RJ45 di cat. 6 UTP, cornice per UNI503 e cestello, e relative scatole</t>
  </si>
  <si>
    <t>LEVITON</t>
  </si>
  <si>
    <t>BR-KIT-2xRJ45 C6U</t>
  </si>
  <si>
    <t>Installazione Piastrine per l’installazione su scatole UNI503 complete di modulo con 2 RJ45 di cat. 6 UTP, cornice per UNI503 e cestello, e relative scatole</t>
  </si>
  <si>
    <t>RTI - Vodafone-Converge</t>
  </si>
  <si>
    <t>Fornitura Cavo UTP cat.6, 100Ohm classe B2ca</t>
  </si>
  <si>
    <t>m</t>
  </si>
  <si>
    <t>C6U-B2ca-Rlx-305OR</t>
  </si>
  <si>
    <t>Installazione Cavo UTP cat.6, 100Ohm classe B2ca</t>
  </si>
  <si>
    <t>Fornitura Patch Panel e accessori in rame - Patch panel altezza 1 U non schermato, di tipo precaricato, equipaggiato con 24 porte RJ45 di cat. 6, per cavi UTP cat. 6</t>
  </si>
  <si>
    <t>BUND PAN-24P C6 UTP</t>
  </si>
  <si>
    <t>Installazione Patch panel altezza 1 U non schermato, di tipo precaricato, equipaggiato con 24 porte RJ45 di cat. 6, per cavi UTP cat. 6</t>
  </si>
  <si>
    <t>Fornitura in opera Patch cord rame - U/UTP Cat. 6 lunghezza 1 metro</t>
  </si>
  <si>
    <t>C6CPCU010-444BB</t>
  </si>
  <si>
    <t>Fornitura in opera Patch cord rame - U/UTP Cat. 6 lunghezza 2 metro</t>
  </si>
  <si>
    <t>C6CPCU020-444BB</t>
  </si>
  <si>
    <t>Fornitura in opera Patch cord rame - U/UTP Cat. 6 lunghezza 3 metro</t>
  </si>
  <si>
    <t>C6CPCU030-444BB</t>
  </si>
  <si>
    <t>Switch</t>
  </si>
  <si>
    <t>Fornitura in opera Switch di tipo 4 Huawei</t>
  </si>
  <si>
    <t>HUAWEI</t>
  </si>
  <si>
    <t>S5731-H48P4XC-C</t>
  </si>
  <si>
    <t>Servizi opzionali</t>
  </si>
  <si>
    <t>Configurazione Switch di tipo 4</t>
  </si>
  <si>
    <t>Apparati Wireless</t>
  </si>
  <si>
    <t>Fornitura in opera Dispositivo Huawei di Gestione Access Point</t>
  </si>
  <si>
    <t>AC6508-C</t>
  </si>
  <si>
    <t>Configurazione Dispositivo di Gestione Access Point</t>
  </si>
  <si>
    <t>Fornitura in opera Access point Huawei per ambienti interni</t>
  </si>
  <si>
    <t>AirEngine5761-11-C</t>
  </si>
  <si>
    <t>Configurazione Access point per ambienti interni</t>
  </si>
  <si>
    <t>Listino DEI</t>
  </si>
  <si>
    <t>Lavori di realizzazione di opere civili accessorie alla fornitura - Servizi</t>
  </si>
  <si>
    <t>NR</t>
  </si>
  <si>
    <t>Lavori di realizzazione di opere civili accessorie alla fornitura - Materiali</t>
  </si>
  <si>
    <t>TOTALE</t>
  </si>
  <si>
    <t>Totale attività valorizzate a Listino DEI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</si>
  <si>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</si>
  <si>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</si>
  <si>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</si>
  <si>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</si>
  <si>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</si>
  <si>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</si>
  <si>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</si>
  <si>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</si>
  <si>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</si>
  <si>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</si>
  <si>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ID Voce</t>
  </si>
  <si>
    <t>1</t>
  </si>
  <si>
    <t>033414b</t>
  </si>
  <si>
    <t>Quadro da parete e da incasso con portello trasparente, equipaggiato con guida DIN 35: in resina, IP 54/65: per 8 moduli disposti su una fila</t>
  </si>
  <si>
    <t>nr</t>
  </si>
  <si>
    <t>2</t>
  </si>
  <si>
    <t>033063h</t>
  </si>
  <si>
    <t xml:space="preserve">Interruttore automatico magnetotermico, serie modulare, tensione
nominale 230/400 V c.a.:  potere d'interruzione 10 kA  bipolare 10 ÷ 32 A </t>
  </si>
  <si>
    <t>3</t>
  </si>
  <si>
    <t>033042a</t>
  </si>
  <si>
    <t>Presa CEE da quadro inclinata, con interruttore di blocco, frutto semi incassato, coperchietto di protezione a ghiera, custodia in tecnopolimero
autoestinguente:  2p + T, 16 A-220 ÷ 250 V</t>
  </si>
  <si>
    <t>4</t>
  </si>
  <si>
    <t>033058a</t>
  </si>
  <si>
    <t>Spina CEE fissa da quadro in tecnopolimero autoestinguente, resistenza al “filo incandescente” 850 °C: con ghiera di bloccaggio e tappo, inclinata: 2p + T, 16 A-220 ÷ 250 V</t>
  </si>
  <si>
    <t>Impianto elettrico</t>
  </si>
  <si>
    <t>5</t>
  </si>
  <si>
    <t>023034c</t>
  </si>
  <si>
    <t>Cavo flessibile conforme ai requisiti della Normativa Europa Regolamento UE 305/2011- Prodotti da Costruzione CPR e alla CEI UNEL 35324, a bassissima emissione di fumi, gas tossici e nocivi conforme CEI 20-38, classe Cca - s1b, d1, a1, isolato con gomma
etilenpropilenica ad alto modulo con guaina in mescola termoplastica, tensione nominale 0,6/1 kV, non propagante l'incendio conforme CEI EN 60332-1-2: tripolare FG16OM16-0,6/1 kV, sezione 4 mmq</t>
  </si>
  <si>
    <t>6</t>
  </si>
  <si>
    <t>023190e</t>
  </si>
  <si>
    <t>Guaina spiralata in pvc per impieghi in ambienti ordinari, installata a vista in impianti con grado di protezione IP 40 sezione 25 mm</t>
  </si>
  <si>
    <t>7</t>
  </si>
  <si>
    <t>M01035b</t>
  </si>
  <si>
    <t>Operatore tecnico: Orario ordinario</t>
  </si>
  <si>
    <t>ore</t>
  </si>
  <si>
    <t>8</t>
  </si>
  <si>
    <t>025085c</t>
  </si>
  <si>
    <t>Canale portacavi in pvc rigido, divisibile in scomparti, completo di coperchio, installato a parete o soffitto inclusi raccordi e terminali: 80x40</t>
  </si>
  <si>
    <t>Canala Dorsale</t>
  </si>
  <si>
    <t>015102d</t>
  </si>
  <si>
    <t>Minicanale in PVC uno scomparto con coperchio standard o avvolgnete 18x25</t>
  </si>
  <si>
    <t>15103c</t>
  </si>
  <si>
    <t>Minicanale in PVC uno scomparto con coperchio standard o avvolgnete due scomparti: 18x40</t>
  </si>
  <si>
    <t>Canala Secondaria</t>
  </si>
  <si>
    <t>025172a</t>
  </si>
  <si>
    <t>Cassetta di derivazione da parete a vista con 4 finestre, da parete vuota, in lega leggera, grado di protezione IP 54, inclusi accessori standard per giunzione cavi e serraggio tubi, delle dimensioni di:  90 × 90 × 65 mm</t>
  </si>
  <si>
    <t>25160f</t>
  </si>
  <si>
    <t>Guaina spiralata in pvc per impieghi in ambienti ordinari, installata a vista in impianti con grado di protezione IP 40 sezione 32 mm</t>
  </si>
  <si>
    <t>Operatore tecnico (Forometria)</t>
  </si>
  <si>
    <t>h</t>
  </si>
  <si>
    <t>Forometria</t>
  </si>
  <si>
    <t>Operatore tecnico (integrazione per attività critiche fuori orario di lavoro  )</t>
  </si>
  <si>
    <t>Opere Provvisionali</t>
  </si>
  <si>
    <t>Operatore tecnico (Analisi percorsi)</t>
  </si>
  <si>
    <t>195036c</t>
  </si>
  <si>
    <t>Trabattello mobile prefabbricato in tubolare di lega per l'esecuzione di opere interne, completo di piani di lavoro, botole e scatole di accesso ai piani, protezioni e quanto altro previsto dalle norme vigenti, compresi gli oneri di noleggio, montaggio, smontaggio e ritiro a fine lavoro, per altezze fino a 12 m</t>
  </si>
  <si>
    <t>cad.</t>
  </si>
  <si>
    <t>Totale attività valorizzate a Listino DEI scontato 62,59% (prezzo Vodafone)</t>
  </si>
  <si>
    <t>Totale DEI MDO</t>
  </si>
  <si>
    <t>Totale DEI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</si>
</sst>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2" fillId="0" borderId="1"/>
    <xf numFmtId="44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4" borderId="6" xfId="3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justify" vertical="center"/>
    </xf>
    <xf numFmtId="2" fontId="4" fillId="0" borderId="8" xfId="0" applyNumberFormat="1" applyFont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4" fontId="4" fillId="5" borderId="8" xfId="3" applyFont="1" applyFill="1" applyBorder="1" applyAlignment="1">
      <alignment horizontal="center" vertical="center"/>
    </xf>
    <xf numFmtId="0" fontId="0" fillId="0" borderId="10" xfId="0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2" fontId="4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3" fontId="6" fillId="4" borderId="1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4" fontId="4" fillId="5" borderId="12" xfId="3" applyFont="1" applyFill="1" applyBorder="1" applyAlignment="1">
      <alignment horizontal="center" vertical="center"/>
    </xf>
    <xf numFmtId="0" fontId="0" fillId="0" borderId="14" xfId="0" applyBorder="1"/>
    <xf numFmtId="10" fontId="7" fillId="3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justify" vertical="center"/>
    </xf>
    <xf numFmtId="0" fontId="0" fillId="0" borderId="14" xfId="0" applyBorder="1" applyAlignment="1">
      <alignment wrapText="1"/>
    </xf>
    <xf numFmtId="165" fontId="6" fillId="6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center"/>
    </xf>
    <xf numFmtId="2" fontId="4" fillId="0" borderId="16" xfId="0" applyNumberFormat="1" applyFont="1" applyBorder="1" applyAlignment="1">
      <alignment horizontal="center" vertical="center"/>
    </xf>
    <xf numFmtId="10" fontId="7" fillId="3" borderId="16" xfId="0" applyNumberFormat="1" applyFont="1" applyFill="1" applyBorder="1" applyAlignment="1">
      <alignment horizontal="center" vertical="center"/>
    </xf>
    <xf numFmtId="165" fontId="6" fillId="6" borderId="16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4" fontId="4" fillId="5" borderId="16" xfId="3" applyFont="1" applyFill="1" applyBorder="1" applyAlignment="1">
      <alignment horizontal="center" vertical="center"/>
    </xf>
    <xf numFmtId="0" fontId="0" fillId="0" borderId="18" xfId="0" applyBorder="1"/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justify" vertical="center"/>
    </xf>
    <xf numFmtId="2" fontId="4" fillId="0" borderId="19" xfId="0" applyNumberFormat="1" applyFont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3" fontId="6" fillId="4" borderId="19" xfId="0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4" fontId="4" fillId="5" borderId="19" xfId="3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2" fontId="4" fillId="0" borderId="3" xfId="0" applyNumberFormat="1" applyFont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4" fontId="4" fillId="5" borderId="3" xfId="3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0" fontId="0" fillId="0" borderId="22" xfId="0" applyBorder="1"/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justify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vertical="center"/>
    </xf>
    <xf numFmtId="3" fontId="6" fillId="7" borderId="25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3" fontId="0" fillId="8" borderId="0" xfId="0" applyNumberFormat="1" applyFill="1" applyAlignment="1">
      <alignment horizontal="center" vertical="center"/>
    </xf>
    <xf numFmtId="44" fontId="3" fillId="8" borderId="0" xfId="3" applyFont="1" applyFill="1" applyAlignment="1">
      <alignment vertical="center"/>
    </xf>
    <xf numFmtId="0" fontId="8" fillId="8" borderId="20" xfId="0" applyFont="1" applyFill="1" applyBorder="1" applyAlignment="1">
      <alignment horizontal="left" vertical="center"/>
    </xf>
    <xf numFmtId="0" fontId="0" fillId="8" borderId="20" xfId="0" applyFill="1" applyBorder="1" applyAlignment="1">
      <alignment horizontal="center" vertical="center"/>
    </xf>
    <xf numFmtId="0" fontId="0" fillId="8" borderId="20" xfId="0" applyFill="1" applyBorder="1" applyAlignment="1">
      <alignment vertical="center"/>
    </xf>
    <xf numFmtId="3" fontId="0" fillId="8" borderId="20" xfId="0" applyNumberForma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right" vertical="center"/>
    </xf>
    <xf numFmtId="0" fontId="8" fillId="8" borderId="25" xfId="0" applyFont="1" applyFill="1" applyBorder="1" applyAlignment="1">
      <alignment horizontal="right" vertical="center"/>
    </xf>
    <xf numFmtId="44" fontId="8" fillId="9" borderId="12" xfId="3" applyFont="1" applyFill="1" applyBorder="1" applyAlignment="1">
      <alignment horizontal="center" vertical="center"/>
    </xf>
    <xf numFmtId="44" fontId="3" fillId="8" borderId="0" xfId="3" applyFont="1" applyFill="1" applyAlignment="1">
      <alignment horizontal="center" vertical="center"/>
    </xf>
    <xf numFmtId="44" fontId="8" fillId="10" borderId="12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44" fontId="3" fillId="0" borderId="0" xfId="3" applyFont="1" applyAlignment="1">
      <alignment vertical="center"/>
    </xf>
    <xf numFmtId="0" fontId="0" fillId="0" borderId="2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4" fontId="10" fillId="11" borderId="27" xfId="3" applyFont="1" applyFill="1" applyBorder="1" applyAlignment="1">
      <alignment horizontal="center" vertical="center"/>
    </xf>
    <xf numFmtId="44" fontId="10" fillId="12" borderId="27" xfId="3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</cellXfs>
  <cellStyles count="4">
    <cellStyle name="dei-normale" xfId="2"/>
    <cellStyle name="dei-titoli" xfId="1"/>
    <cellStyle name="Normale" xfId="0" builtinId="0"/>
    <cellStyle name="Valut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28" sqref="H28"/>
    </sheetView>
  </sheetViews>
  <sheetFormatPr defaultRowHeight="15" x14ac:dyDescent="0.25"/>
  <cols>
    <col min="1" max="1" width="27" customWidth="1"/>
    <col min="2" max="2" width="9" bestFit="1" customWidth="1"/>
    <col min="3" max="3" width="6" customWidth="1"/>
    <col min="4" max="4" width="13" customWidth="1"/>
    <col min="5" max="6" width="4" customWidth="1"/>
    <col min="7" max="7" width="7" customWidth="1"/>
    <col min="8" max="8" width="10" customWidth="1"/>
    <col min="9" max="9" width="17" customWidth="1"/>
    <col min="10" max="10" width="4" customWidth="1"/>
    <col min="11" max="11" width="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t="s">
        <v>5</v>
      </c>
      <c r="H1" s="2">
        <v>44629</v>
      </c>
      <c r="I1" t="s">
        <v>6</v>
      </c>
      <c r="J1" t="s">
        <v>7</v>
      </c>
      <c r="K1" t="s">
        <v>8</v>
      </c>
    </row>
    <row r="2" spans="1:11" x14ac:dyDescent="0.25">
      <c r="A2" t="s">
        <v>9</v>
      </c>
      <c r="B2" s="3">
        <v>5</v>
      </c>
      <c r="D2" s="3">
        <v>927.75</v>
      </c>
    </row>
    <row r="3" spans="1:11" x14ac:dyDescent="0.25">
      <c r="A3" t="s">
        <v>10</v>
      </c>
      <c r="B3" s="3">
        <v>5</v>
      </c>
      <c r="D3" s="3">
        <v>63.6</v>
      </c>
    </row>
    <row r="4" spans="1:11" x14ac:dyDescent="0.25">
      <c r="A4" t="s">
        <v>11</v>
      </c>
      <c r="B4" s="3">
        <v>5</v>
      </c>
      <c r="D4" s="3">
        <v>187.3</v>
      </c>
    </row>
    <row r="5" spans="1:11" x14ac:dyDescent="0.25">
      <c r="A5" t="s">
        <v>12</v>
      </c>
      <c r="B5" s="3">
        <v>12</v>
      </c>
      <c r="D5" s="3">
        <v>33.479999999999997</v>
      </c>
    </row>
    <row r="6" spans="1:11" x14ac:dyDescent="0.25">
      <c r="A6" t="s">
        <v>13</v>
      </c>
      <c r="B6" s="3">
        <v>79</v>
      </c>
      <c r="D6" s="3">
        <v>432.92</v>
      </c>
    </row>
    <row r="7" spans="1:11" x14ac:dyDescent="0.25">
      <c r="A7" t="s">
        <v>14</v>
      </c>
      <c r="B7" s="3">
        <v>79</v>
      </c>
      <c r="D7" s="3">
        <v>1674.01</v>
      </c>
    </row>
    <row r="8" spans="1:11" x14ac:dyDescent="0.25">
      <c r="A8" t="s">
        <v>15</v>
      </c>
      <c r="B8" s="3">
        <v>10980</v>
      </c>
      <c r="D8" s="3">
        <v>5929.2</v>
      </c>
    </row>
    <row r="9" spans="1:11" x14ac:dyDescent="0.25">
      <c r="A9" t="s">
        <v>16</v>
      </c>
      <c r="B9" s="3">
        <v>10980</v>
      </c>
      <c r="D9" s="3">
        <v>5490</v>
      </c>
    </row>
    <row r="10" spans="1:11" x14ac:dyDescent="0.25">
      <c r="A10" t="s">
        <v>17</v>
      </c>
      <c r="B10" s="3">
        <v>8</v>
      </c>
      <c r="D10" s="3">
        <v>603.20000000000005</v>
      </c>
    </row>
    <row r="11" spans="1:11" x14ac:dyDescent="0.25">
      <c r="A11" t="s">
        <v>18</v>
      </c>
      <c r="B11" s="3">
        <v>8</v>
      </c>
      <c r="D11" s="3">
        <v>121.12</v>
      </c>
    </row>
    <row r="12" spans="1:11" x14ac:dyDescent="0.25">
      <c r="A12" t="s">
        <v>19</v>
      </c>
      <c r="B12" s="3">
        <v>158</v>
      </c>
      <c r="D12" s="3">
        <v>451.88</v>
      </c>
    </row>
    <row r="13" spans="1:11" x14ac:dyDescent="0.25">
      <c r="A13" t="s">
        <v>20</v>
      </c>
      <c r="B13" s="3">
        <v>79</v>
      </c>
      <c r="D13" s="3">
        <v>250.43</v>
      </c>
    </row>
    <row r="14" spans="1:11" x14ac:dyDescent="0.25">
      <c r="A14" t="s">
        <v>21</v>
      </c>
      <c r="B14" s="3">
        <v>79</v>
      </c>
      <c r="D14" s="3">
        <v>275.70999999999998</v>
      </c>
    </row>
    <row r="15" spans="1:11" x14ac:dyDescent="0.25">
      <c r="A15" t="s">
        <v>22</v>
      </c>
      <c r="B15" s="3">
        <v>5</v>
      </c>
      <c r="D15" s="3">
        <v>4598.8</v>
      </c>
      <c r="E15" t="s">
        <v>23</v>
      </c>
    </row>
    <row r="16" spans="1:11" x14ac:dyDescent="0.25">
      <c r="A16" t="s">
        <v>24</v>
      </c>
      <c r="B16" s="3">
        <v>5</v>
      </c>
      <c r="D16" s="3">
        <v>134.30000000000001</v>
      </c>
      <c r="E16" t="s">
        <v>23</v>
      </c>
    </row>
    <row r="17" spans="1:5" x14ac:dyDescent="0.25">
      <c r="A17" t="s">
        <v>25</v>
      </c>
      <c r="B17" s="3">
        <v>2</v>
      </c>
      <c r="D17" s="3">
        <v>1371.62</v>
      </c>
      <c r="E17" t="s">
        <v>23</v>
      </c>
    </row>
    <row r="18" spans="1:5" x14ac:dyDescent="0.25">
      <c r="A18" t="s">
        <v>26</v>
      </c>
      <c r="B18" s="3">
        <v>2</v>
      </c>
      <c r="D18" s="3">
        <v>114.26</v>
      </c>
      <c r="E18" t="s">
        <v>23</v>
      </c>
    </row>
    <row r="19" spans="1:5" x14ac:dyDescent="0.25">
      <c r="A19" t="s">
        <v>27</v>
      </c>
      <c r="B19" s="3">
        <v>43</v>
      </c>
      <c r="D19" s="3">
        <v>6597.06</v>
      </c>
      <c r="E19" t="s">
        <v>23</v>
      </c>
    </row>
    <row r="20" spans="1:5" x14ac:dyDescent="0.25">
      <c r="A20" t="s">
        <v>28</v>
      </c>
      <c r="B20" s="3">
        <v>43</v>
      </c>
      <c r="D20" s="3">
        <v>549.54</v>
      </c>
      <c r="E20" t="s">
        <v>23</v>
      </c>
    </row>
    <row r="21" spans="1:5" x14ac:dyDescent="0.25">
      <c r="A21" t="s">
        <v>29</v>
      </c>
      <c r="B21" s="3">
        <v>1</v>
      </c>
      <c r="D21" s="3">
        <v>8039.06</v>
      </c>
    </row>
    <row r="22" spans="1:5" x14ac:dyDescent="0.25">
      <c r="A22" t="s">
        <v>30</v>
      </c>
      <c r="B22" s="3">
        <v>1</v>
      </c>
      <c r="D22" s="3">
        <v>4718.8100000000004</v>
      </c>
    </row>
    <row r="23" spans="1:5" x14ac:dyDescent="0.25">
      <c r="A23" s="1"/>
      <c r="B23" s="1"/>
      <c r="C23" s="1"/>
      <c r="D23" s="4">
        <v>42564.05</v>
      </c>
      <c r="E23" s="1" t="s">
        <v>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D1" zoomScaleNormal="100" workbookViewId="0">
      <selection activeCell="C43" sqref="C43"/>
    </sheetView>
  </sheetViews>
  <sheetFormatPr defaultRowHeight="15" x14ac:dyDescent="0.25"/>
  <cols>
    <col min="1" max="1" width="21" customWidth="1"/>
    <col min="2" max="2" width="27" customWidth="1"/>
    <col min="3" max="3" width="170" customWidth="1"/>
    <col min="4" max="4" width="23" customWidth="1"/>
    <col min="5" max="5" width="9" bestFit="1" customWidth="1"/>
    <col min="6" max="6" width="6" customWidth="1"/>
    <col min="7" max="7" width="15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7" customWidth="1"/>
    <col min="18" max="18" width="10" customWidth="1"/>
    <col min="19" max="19" width="17" customWidth="1"/>
    <col min="20" max="20" width="4" customWidth="1"/>
    <col min="21" max="21" width="5" customWidth="1"/>
  </cols>
  <sheetData>
    <row r="1" spans="1:21" x14ac:dyDescent="0.25">
      <c r="A1" s="1" t="s">
        <v>32</v>
      </c>
      <c r="B1" s="1" t="s">
        <v>0</v>
      </c>
      <c r="C1" s="1" t="s">
        <v>33</v>
      </c>
      <c r="D1" s="1" t="s">
        <v>34</v>
      </c>
      <c r="E1" s="1" t="s">
        <v>1</v>
      </c>
      <c r="F1" s="1" t="s">
        <v>2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</v>
      </c>
      <c r="P1" s="1"/>
      <c r="Q1" t="s">
        <v>5</v>
      </c>
      <c r="R1" s="2">
        <v>44629</v>
      </c>
      <c r="S1" t="s">
        <v>6</v>
      </c>
      <c r="T1" t="s">
        <v>7</v>
      </c>
      <c r="U1" t="s">
        <v>8</v>
      </c>
    </row>
    <row r="2" spans="1:21" x14ac:dyDescent="0.25">
      <c r="A2" t="s">
        <v>43</v>
      </c>
      <c r="B2" t="s">
        <v>9</v>
      </c>
      <c r="C2" t="s">
        <v>44</v>
      </c>
      <c r="D2" t="s">
        <v>45</v>
      </c>
      <c r="E2" s="3">
        <v>5</v>
      </c>
      <c r="G2" t="s">
        <v>46</v>
      </c>
      <c r="H2" s="3">
        <v>185.55</v>
      </c>
      <c r="I2" s="3">
        <v>927.75</v>
      </c>
      <c r="J2" s="3">
        <v>0</v>
      </c>
      <c r="K2" s="3">
        <v>0</v>
      </c>
      <c r="L2" s="3">
        <v>0</v>
      </c>
      <c r="M2" s="3">
        <v>0</v>
      </c>
      <c r="N2" t="s">
        <v>47</v>
      </c>
    </row>
    <row r="3" spans="1:21" x14ac:dyDescent="0.25">
      <c r="A3" t="s">
        <v>43</v>
      </c>
      <c r="B3" t="s">
        <v>10</v>
      </c>
      <c r="C3" t="s">
        <v>48</v>
      </c>
      <c r="D3" t="s">
        <v>45</v>
      </c>
      <c r="E3" s="3">
        <v>5</v>
      </c>
      <c r="G3" t="s">
        <v>46</v>
      </c>
      <c r="H3" s="3">
        <v>12.72</v>
      </c>
      <c r="I3" s="3">
        <v>63.6</v>
      </c>
      <c r="J3" s="3">
        <v>0</v>
      </c>
      <c r="K3" s="3">
        <v>0</v>
      </c>
      <c r="L3" s="3">
        <v>0</v>
      </c>
      <c r="M3" s="3">
        <v>0</v>
      </c>
      <c r="N3" t="s">
        <v>49</v>
      </c>
    </row>
    <row r="4" spans="1:21" x14ac:dyDescent="0.25">
      <c r="A4" t="s">
        <v>43</v>
      </c>
      <c r="B4" t="s">
        <v>11</v>
      </c>
      <c r="C4" t="s">
        <v>50</v>
      </c>
      <c r="D4" t="s">
        <v>45</v>
      </c>
      <c r="E4" s="3">
        <v>5</v>
      </c>
      <c r="G4" t="s">
        <v>46</v>
      </c>
      <c r="H4" s="3">
        <v>37.46</v>
      </c>
      <c r="I4" s="3">
        <v>187.3</v>
      </c>
      <c r="J4" s="3">
        <v>0</v>
      </c>
      <c r="K4" s="3">
        <v>0</v>
      </c>
      <c r="L4" s="3">
        <v>0</v>
      </c>
      <c r="M4" s="3">
        <v>0</v>
      </c>
      <c r="N4" t="s">
        <v>51</v>
      </c>
    </row>
    <row r="5" spans="1:21" x14ac:dyDescent="0.25">
      <c r="A5" t="s">
        <v>43</v>
      </c>
      <c r="B5" t="s">
        <v>12</v>
      </c>
      <c r="C5" t="s">
        <v>52</v>
      </c>
      <c r="D5" t="s">
        <v>45</v>
      </c>
      <c r="E5" s="3">
        <v>12</v>
      </c>
      <c r="G5" t="s">
        <v>46</v>
      </c>
      <c r="H5" s="3">
        <v>2.79</v>
      </c>
      <c r="I5" s="3">
        <v>33.479999999999997</v>
      </c>
      <c r="J5" s="3">
        <v>0</v>
      </c>
      <c r="K5" s="3">
        <v>0</v>
      </c>
      <c r="L5" s="3">
        <v>0</v>
      </c>
      <c r="M5" s="3">
        <v>0</v>
      </c>
      <c r="N5" t="s">
        <v>53</v>
      </c>
    </row>
    <row r="6" spans="1:21" x14ac:dyDescent="0.25">
      <c r="A6" t="s">
        <v>43</v>
      </c>
      <c r="B6" t="s">
        <v>13</v>
      </c>
      <c r="C6" t="s">
        <v>54</v>
      </c>
      <c r="D6" t="s">
        <v>55</v>
      </c>
      <c r="E6" s="3">
        <v>79</v>
      </c>
      <c r="G6" t="s">
        <v>46</v>
      </c>
      <c r="H6" s="3">
        <v>5.48</v>
      </c>
      <c r="I6" s="3">
        <v>432.92</v>
      </c>
      <c r="J6" s="3">
        <v>0</v>
      </c>
      <c r="K6" s="3">
        <v>0</v>
      </c>
      <c r="L6" s="3">
        <v>0</v>
      </c>
      <c r="M6" s="3">
        <v>0</v>
      </c>
      <c r="N6" t="s">
        <v>56</v>
      </c>
    </row>
    <row r="7" spans="1:21" x14ac:dyDescent="0.25">
      <c r="A7" t="s">
        <v>43</v>
      </c>
      <c r="B7" t="s">
        <v>14</v>
      </c>
      <c r="C7" t="s">
        <v>57</v>
      </c>
      <c r="D7" t="s">
        <v>58</v>
      </c>
      <c r="E7" s="3">
        <v>79</v>
      </c>
      <c r="G7" t="s">
        <v>46</v>
      </c>
      <c r="H7" s="3">
        <v>21.19</v>
      </c>
      <c r="I7" s="3">
        <v>1674.01</v>
      </c>
      <c r="J7" s="3">
        <v>0</v>
      </c>
      <c r="K7" s="3">
        <v>0</v>
      </c>
      <c r="L7" s="3">
        <v>0</v>
      </c>
      <c r="M7" s="3">
        <v>0</v>
      </c>
    </row>
    <row r="8" spans="1:21" x14ac:dyDescent="0.25">
      <c r="A8" t="s">
        <v>43</v>
      </c>
      <c r="B8" t="s">
        <v>15</v>
      </c>
      <c r="C8" t="s">
        <v>59</v>
      </c>
      <c r="D8" t="s">
        <v>55</v>
      </c>
      <c r="E8" s="3">
        <v>10980</v>
      </c>
      <c r="G8" t="s">
        <v>60</v>
      </c>
      <c r="H8" s="3">
        <v>0.54</v>
      </c>
      <c r="I8" s="3">
        <v>5929.2</v>
      </c>
      <c r="J8" s="3">
        <v>0</v>
      </c>
      <c r="K8" s="3">
        <v>0</v>
      </c>
      <c r="L8" s="3">
        <v>0</v>
      </c>
      <c r="M8" s="3">
        <v>0</v>
      </c>
      <c r="N8" t="s">
        <v>61</v>
      </c>
    </row>
    <row r="9" spans="1:21" x14ac:dyDescent="0.25">
      <c r="A9" t="s">
        <v>43</v>
      </c>
      <c r="B9" t="s">
        <v>16</v>
      </c>
      <c r="C9" t="s">
        <v>62</v>
      </c>
      <c r="D9" t="s">
        <v>58</v>
      </c>
      <c r="E9" s="3">
        <v>10980</v>
      </c>
      <c r="G9" t="s">
        <v>60</v>
      </c>
      <c r="H9" s="3">
        <v>0.5</v>
      </c>
      <c r="I9" s="3">
        <v>5490</v>
      </c>
      <c r="J9" s="3">
        <v>0</v>
      </c>
      <c r="K9" s="3">
        <v>0</v>
      </c>
      <c r="L9" s="3">
        <v>0</v>
      </c>
      <c r="M9" s="3">
        <v>0</v>
      </c>
    </row>
    <row r="10" spans="1:21" x14ac:dyDescent="0.25">
      <c r="A10" t="s">
        <v>43</v>
      </c>
      <c r="B10" t="s">
        <v>17</v>
      </c>
      <c r="C10" t="s">
        <v>63</v>
      </c>
      <c r="D10" t="s">
        <v>55</v>
      </c>
      <c r="E10" s="3">
        <v>8</v>
      </c>
      <c r="G10" t="s">
        <v>46</v>
      </c>
      <c r="H10" s="3">
        <v>75.400000000000006</v>
      </c>
      <c r="I10" s="3">
        <v>603.20000000000005</v>
      </c>
      <c r="J10" s="3">
        <v>0</v>
      </c>
      <c r="K10" s="3">
        <v>0</v>
      </c>
      <c r="L10" s="3">
        <v>0</v>
      </c>
      <c r="M10" s="3">
        <v>0</v>
      </c>
      <c r="N10" t="s">
        <v>64</v>
      </c>
    </row>
    <row r="11" spans="1:21" x14ac:dyDescent="0.25">
      <c r="A11" t="s">
        <v>43</v>
      </c>
      <c r="B11" t="s">
        <v>18</v>
      </c>
      <c r="C11" t="s">
        <v>65</v>
      </c>
      <c r="D11" t="s">
        <v>58</v>
      </c>
      <c r="E11" s="3">
        <v>8</v>
      </c>
      <c r="G11" t="s">
        <v>46</v>
      </c>
      <c r="H11" s="3">
        <v>15.14</v>
      </c>
      <c r="I11" s="3">
        <v>121.12</v>
      </c>
      <c r="J11" s="3">
        <v>0</v>
      </c>
      <c r="K11" s="3">
        <v>0</v>
      </c>
      <c r="L11" s="3">
        <v>0</v>
      </c>
      <c r="M11" s="3">
        <v>0</v>
      </c>
    </row>
    <row r="12" spans="1:21" x14ac:dyDescent="0.25">
      <c r="A12" t="s">
        <v>43</v>
      </c>
      <c r="B12" t="s">
        <v>19</v>
      </c>
      <c r="C12" t="s">
        <v>66</v>
      </c>
      <c r="D12" t="s">
        <v>55</v>
      </c>
      <c r="E12" s="3">
        <v>158</v>
      </c>
      <c r="G12" t="s">
        <v>46</v>
      </c>
      <c r="H12" s="3">
        <v>2.86</v>
      </c>
      <c r="I12" s="3">
        <v>451.88</v>
      </c>
      <c r="J12" s="3">
        <v>0</v>
      </c>
      <c r="K12" s="3">
        <v>0</v>
      </c>
      <c r="L12" s="3">
        <v>0</v>
      </c>
      <c r="M12" s="3">
        <v>0</v>
      </c>
      <c r="N12" t="s">
        <v>67</v>
      </c>
    </row>
    <row r="13" spans="1:21" x14ac:dyDescent="0.25">
      <c r="A13" t="s">
        <v>43</v>
      </c>
      <c r="B13" t="s">
        <v>20</v>
      </c>
      <c r="C13" t="s">
        <v>68</v>
      </c>
      <c r="D13" t="s">
        <v>55</v>
      </c>
      <c r="E13" s="3">
        <v>79</v>
      </c>
      <c r="G13" t="s">
        <v>46</v>
      </c>
      <c r="H13" s="3">
        <v>3.17</v>
      </c>
      <c r="I13" s="3">
        <v>250.43</v>
      </c>
      <c r="J13" s="3">
        <v>0</v>
      </c>
      <c r="K13" s="3">
        <v>0</v>
      </c>
      <c r="L13" s="3">
        <v>0</v>
      </c>
      <c r="M13" s="3">
        <v>0</v>
      </c>
      <c r="N13" t="s">
        <v>69</v>
      </c>
    </row>
    <row r="14" spans="1:21" x14ac:dyDescent="0.25">
      <c r="A14" t="s">
        <v>43</v>
      </c>
      <c r="B14" t="s">
        <v>21</v>
      </c>
      <c r="C14" t="s">
        <v>70</v>
      </c>
      <c r="D14" t="s">
        <v>55</v>
      </c>
      <c r="E14" s="3">
        <v>79</v>
      </c>
      <c r="G14" t="s">
        <v>46</v>
      </c>
      <c r="H14" s="3">
        <v>3.49</v>
      </c>
      <c r="I14" s="3">
        <v>275.70999999999998</v>
      </c>
      <c r="J14" s="3">
        <v>0</v>
      </c>
      <c r="K14" s="3">
        <v>0</v>
      </c>
      <c r="L14" s="3">
        <v>0</v>
      </c>
      <c r="M14" s="3">
        <v>0</v>
      </c>
      <c r="N14" t="s">
        <v>71</v>
      </c>
    </row>
    <row r="15" spans="1:21" x14ac:dyDescent="0.25">
      <c r="A15" t="s">
        <v>72</v>
      </c>
      <c r="B15" t="s">
        <v>22</v>
      </c>
      <c r="C15" t="s">
        <v>73</v>
      </c>
      <c r="D15" t="s">
        <v>74</v>
      </c>
      <c r="E15" s="3">
        <v>5</v>
      </c>
      <c r="G15" t="s">
        <v>46</v>
      </c>
      <c r="H15" s="3">
        <v>919.76</v>
      </c>
      <c r="I15" s="3">
        <v>4598.8</v>
      </c>
      <c r="J15" s="3">
        <v>0</v>
      </c>
      <c r="K15" s="3">
        <v>0</v>
      </c>
      <c r="L15" s="3">
        <v>0</v>
      </c>
      <c r="M15" s="3">
        <v>0</v>
      </c>
      <c r="N15" t="s">
        <v>75</v>
      </c>
      <c r="O15" t="s">
        <v>23</v>
      </c>
    </row>
    <row r="16" spans="1:21" x14ac:dyDescent="0.25">
      <c r="A16" t="s">
        <v>76</v>
      </c>
      <c r="B16" t="s">
        <v>24</v>
      </c>
      <c r="C16" t="s">
        <v>77</v>
      </c>
      <c r="D16" t="s">
        <v>58</v>
      </c>
      <c r="E16" s="3">
        <v>5</v>
      </c>
      <c r="G16" t="s">
        <v>46</v>
      </c>
      <c r="H16" s="3">
        <v>26.86</v>
      </c>
      <c r="I16" s="3">
        <v>134.30000000000001</v>
      </c>
      <c r="J16" s="3">
        <v>0</v>
      </c>
      <c r="K16" s="3">
        <v>0</v>
      </c>
      <c r="L16" s="3">
        <v>0</v>
      </c>
      <c r="M16" s="3">
        <v>0</v>
      </c>
      <c r="O16" t="s">
        <v>23</v>
      </c>
    </row>
    <row r="17" spans="1:15" x14ac:dyDescent="0.25">
      <c r="A17" t="s">
        <v>78</v>
      </c>
      <c r="B17" t="s">
        <v>25</v>
      </c>
      <c r="C17" t="s">
        <v>79</v>
      </c>
      <c r="D17" t="s">
        <v>74</v>
      </c>
      <c r="E17" s="3">
        <v>2</v>
      </c>
      <c r="G17" t="s">
        <v>46</v>
      </c>
      <c r="H17" s="3">
        <v>685.81</v>
      </c>
      <c r="I17" s="3">
        <v>1371.62</v>
      </c>
      <c r="J17" s="3">
        <v>0</v>
      </c>
      <c r="K17" s="3">
        <v>0</v>
      </c>
      <c r="L17" s="3">
        <v>0</v>
      </c>
      <c r="M17" s="3">
        <v>0</v>
      </c>
      <c r="N17" t="s">
        <v>80</v>
      </c>
      <c r="O17" t="s">
        <v>23</v>
      </c>
    </row>
    <row r="18" spans="1:15" x14ac:dyDescent="0.25">
      <c r="A18" t="s">
        <v>76</v>
      </c>
      <c r="B18" t="s">
        <v>26</v>
      </c>
      <c r="C18" t="s">
        <v>81</v>
      </c>
      <c r="D18" t="s">
        <v>58</v>
      </c>
      <c r="E18" s="3">
        <v>2</v>
      </c>
      <c r="G18" t="s">
        <v>46</v>
      </c>
      <c r="H18" s="3">
        <v>57.13</v>
      </c>
      <c r="I18" s="3">
        <v>114.26</v>
      </c>
      <c r="J18" s="3">
        <v>0</v>
      </c>
      <c r="K18" s="3">
        <v>0</v>
      </c>
      <c r="L18" s="3">
        <v>0</v>
      </c>
      <c r="M18" s="3">
        <v>0</v>
      </c>
      <c r="O18" t="s">
        <v>23</v>
      </c>
    </row>
    <row r="19" spans="1:15" x14ac:dyDescent="0.25">
      <c r="A19" t="s">
        <v>78</v>
      </c>
      <c r="B19" t="s">
        <v>27</v>
      </c>
      <c r="C19" t="s">
        <v>82</v>
      </c>
      <c r="D19" t="s">
        <v>74</v>
      </c>
      <c r="E19" s="3">
        <v>43</v>
      </c>
      <c r="G19" t="s">
        <v>46</v>
      </c>
      <c r="H19" s="3">
        <v>153.41999999999999</v>
      </c>
      <c r="I19" s="3">
        <v>6597.06</v>
      </c>
      <c r="J19" s="3">
        <v>0</v>
      </c>
      <c r="K19" s="3">
        <v>0</v>
      </c>
      <c r="L19" s="3">
        <v>0</v>
      </c>
      <c r="M19" s="3">
        <v>0</v>
      </c>
      <c r="N19" t="s">
        <v>83</v>
      </c>
      <c r="O19" t="s">
        <v>23</v>
      </c>
    </row>
    <row r="20" spans="1:15" x14ac:dyDescent="0.25">
      <c r="A20" t="s">
        <v>76</v>
      </c>
      <c r="B20" t="s">
        <v>28</v>
      </c>
      <c r="C20" t="s">
        <v>84</v>
      </c>
      <c r="D20" t="s">
        <v>58</v>
      </c>
      <c r="E20" s="3">
        <v>43</v>
      </c>
      <c r="G20" t="s">
        <v>46</v>
      </c>
      <c r="H20" s="3">
        <v>12.78</v>
      </c>
      <c r="I20" s="3">
        <v>549.54</v>
      </c>
      <c r="J20" s="3">
        <v>0</v>
      </c>
      <c r="K20" s="3">
        <v>0</v>
      </c>
      <c r="L20" s="3">
        <v>0</v>
      </c>
      <c r="M20" s="3">
        <v>0</v>
      </c>
      <c r="O20" t="s">
        <v>23</v>
      </c>
    </row>
    <row r="21" spans="1:15" x14ac:dyDescent="0.25">
      <c r="A21" t="s">
        <v>85</v>
      </c>
      <c r="B21" t="s">
        <v>29</v>
      </c>
      <c r="C21" t="s">
        <v>86</v>
      </c>
      <c r="D21" t="s">
        <v>58</v>
      </c>
      <c r="E21" s="3">
        <v>1</v>
      </c>
      <c r="G21" t="s">
        <v>87</v>
      </c>
      <c r="H21" s="3">
        <v>8039.06</v>
      </c>
      <c r="I21" s="3">
        <v>8039.06</v>
      </c>
      <c r="J21" s="3">
        <v>0</v>
      </c>
      <c r="K21" s="3">
        <v>0</v>
      </c>
      <c r="L21" s="3">
        <v>0</v>
      </c>
      <c r="M21" s="3">
        <v>0</v>
      </c>
    </row>
    <row r="22" spans="1:15" x14ac:dyDescent="0.25">
      <c r="A22" t="s">
        <v>85</v>
      </c>
      <c r="B22" t="s">
        <v>30</v>
      </c>
      <c r="C22" t="s">
        <v>88</v>
      </c>
      <c r="D22" t="s">
        <v>58</v>
      </c>
      <c r="E22" s="3">
        <v>1</v>
      </c>
      <c r="G22" t="s">
        <v>87</v>
      </c>
      <c r="H22" s="3">
        <v>4718.8100000000004</v>
      </c>
      <c r="I22" s="3">
        <v>4718.8100000000004</v>
      </c>
      <c r="J22" s="3">
        <v>0</v>
      </c>
      <c r="K22" s="3">
        <v>0</v>
      </c>
      <c r="L22" s="3">
        <v>0</v>
      </c>
      <c r="M22" s="3">
        <v>0</v>
      </c>
    </row>
    <row r="23" spans="1:15" x14ac:dyDescent="0.25">
      <c r="A23" s="1"/>
      <c r="B23" s="1"/>
      <c r="C23" s="1"/>
      <c r="D23" s="1"/>
      <c r="E23" s="1"/>
      <c r="F23" s="1"/>
      <c r="G23" s="1"/>
      <c r="H23" s="1" t="s">
        <v>89</v>
      </c>
      <c r="I23" s="4">
        <v>42564.05</v>
      </c>
      <c r="J23" s="4">
        <v>0</v>
      </c>
      <c r="K23" s="4">
        <v>0</v>
      </c>
      <c r="L23" s="4">
        <v>0</v>
      </c>
      <c r="M23" s="4">
        <v>0</v>
      </c>
    </row>
  </sheetData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7" workbookViewId="0">
      <selection activeCell="C9" sqref="C9"/>
    </sheetView>
  </sheetViews>
  <sheetFormatPr defaultRowHeight="15" x14ac:dyDescent="0.25"/>
  <cols>
    <col min="1" max="1" width="6.5703125" customWidth="1"/>
    <col min="2" max="2" width="9" bestFit="1" customWidth="1"/>
    <col min="3" max="3" width="99.5703125" customWidth="1"/>
    <col min="4" max="7" width="12" customWidth="1"/>
    <col min="8" max="10" width="14" customWidth="1"/>
    <col min="11" max="11" width="20.5703125" customWidth="1"/>
    <col min="12" max="12" width="17.5703125" customWidth="1"/>
  </cols>
  <sheetData>
    <row r="1" spans="1:12" ht="39" thickBot="1" x14ac:dyDescent="0.3">
      <c r="A1" s="5" t="s">
        <v>101</v>
      </c>
      <c r="B1" s="6" t="s">
        <v>91</v>
      </c>
      <c r="C1" s="7" t="s">
        <v>92</v>
      </c>
      <c r="D1" s="6" t="s">
        <v>93</v>
      </c>
      <c r="E1" s="8" t="s">
        <v>94</v>
      </c>
      <c r="F1" s="8" t="s">
        <v>95</v>
      </c>
      <c r="G1" s="5" t="s">
        <v>96</v>
      </c>
      <c r="H1" s="9" t="s">
        <v>97</v>
      </c>
      <c r="I1" s="6" t="s">
        <v>98</v>
      </c>
      <c r="J1" s="10" t="s">
        <v>99</v>
      </c>
      <c r="K1" s="11" t="s">
        <v>100</v>
      </c>
    </row>
    <row r="2" spans="1:12" ht="25.5" x14ac:dyDescent="0.25">
      <c r="A2" s="12" t="s">
        <v>102</v>
      </c>
      <c r="B2" s="13" t="s">
        <v>103</v>
      </c>
      <c r="C2" s="14" t="s">
        <v>104</v>
      </c>
      <c r="D2" s="15">
        <v>14.54</v>
      </c>
      <c r="E2" s="16">
        <v>0</v>
      </c>
      <c r="F2" s="16">
        <v>1</v>
      </c>
      <c r="G2" s="17" t="s">
        <v>105</v>
      </c>
      <c r="H2" s="18">
        <v>5</v>
      </c>
      <c r="I2" s="19">
        <f>H2*E2*D2</f>
        <v>0</v>
      </c>
      <c r="J2" s="19">
        <f>H2*F2*D2</f>
        <v>72.699999999999989</v>
      </c>
      <c r="K2" s="20">
        <f>J2+I2</f>
        <v>72.699999999999989</v>
      </c>
      <c r="L2" s="21"/>
    </row>
    <row r="3" spans="1:12" ht="25.5" x14ac:dyDescent="0.25">
      <c r="A3" s="22" t="s">
        <v>106</v>
      </c>
      <c r="B3" s="23" t="s">
        <v>107</v>
      </c>
      <c r="C3" s="24" t="s">
        <v>108</v>
      </c>
      <c r="D3" s="25">
        <v>61.76</v>
      </c>
      <c r="E3" s="26">
        <v>0</v>
      </c>
      <c r="F3" s="26">
        <v>1</v>
      </c>
      <c r="G3" s="27" t="s">
        <v>105</v>
      </c>
      <c r="H3" s="28">
        <v>5</v>
      </c>
      <c r="I3" s="29">
        <f t="shared" ref="I3:I17" si="0">H3*E3*D3</f>
        <v>0</v>
      </c>
      <c r="J3" s="29">
        <f t="shared" ref="J3:J17" si="1">H3*F3*D3</f>
        <v>308.8</v>
      </c>
      <c r="K3" s="30">
        <f t="shared" ref="K3:K17" si="2">J3+I3</f>
        <v>308.8</v>
      </c>
      <c r="L3" s="31"/>
    </row>
    <row r="4" spans="1:12" ht="38.25" x14ac:dyDescent="0.25">
      <c r="A4" s="22" t="s">
        <v>109</v>
      </c>
      <c r="B4" s="23" t="s">
        <v>110</v>
      </c>
      <c r="C4" s="24" t="s">
        <v>111</v>
      </c>
      <c r="D4" s="25">
        <v>31.66</v>
      </c>
      <c r="E4" s="32">
        <v>0</v>
      </c>
      <c r="F4" s="32">
        <v>1</v>
      </c>
      <c r="G4" s="27" t="s">
        <v>105</v>
      </c>
      <c r="H4" s="28">
        <v>5</v>
      </c>
      <c r="I4" s="29">
        <f t="shared" si="0"/>
        <v>0</v>
      </c>
      <c r="J4" s="29">
        <f t="shared" si="1"/>
        <v>158.30000000000001</v>
      </c>
      <c r="K4" s="30">
        <f t="shared" si="2"/>
        <v>158.30000000000001</v>
      </c>
      <c r="L4" s="31"/>
    </row>
    <row r="5" spans="1:12" ht="25.5" x14ac:dyDescent="0.25">
      <c r="A5" s="22" t="s">
        <v>112</v>
      </c>
      <c r="B5" s="23" t="s">
        <v>113</v>
      </c>
      <c r="C5" s="33" t="s">
        <v>114</v>
      </c>
      <c r="D5" s="25">
        <v>12.9</v>
      </c>
      <c r="E5" s="32">
        <v>0</v>
      </c>
      <c r="F5" s="32">
        <v>1</v>
      </c>
      <c r="G5" s="27" t="s">
        <v>105</v>
      </c>
      <c r="H5" s="28">
        <v>5</v>
      </c>
      <c r="I5" s="29">
        <f t="shared" si="0"/>
        <v>0</v>
      </c>
      <c r="J5" s="29">
        <f t="shared" si="1"/>
        <v>64.5</v>
      </c>
      <c r="K5" s="30">
        <f t="shared" si="2"/>
        <v>64.5</v>
      </c>
      <c r="L5" s="34" t="s">
        <v>115</v>
      </c>
    </row>
    <row r="6" spans="1:12" ht="63.75" x14ac:dyDescent="0.25">
      <c r="A6" s="22" t="s">
        <v>116</v>
      </c>
      <c r="B6" s="23" t="s">
        <v>117</v>
      </c>
      <c r="C6" s="24" t="s">
        <v>118</v>
      </c>
      <c r="D6" s="25">
        <v>2.39</v>
      </c>
      <c r="E6" s="32">
        <v>0</v>
      </c>
      <c r="F6" s="32">
        <v>1</v>
      </c>
      <c r="G6" s="35" t="s">
        <v>60</v>
      </c>
      <c r="H6" s="28">
        <v>160</v>
      </c>
      <c r="I6" s="29">
        <f t="shared" si="0"/>
        <v>0</v>
      </c>
      <c r="J6" s="29">
        <f t="shared" si="1"/>
        <v>382.40000000000003</v>
      </c>
      <c r="K6" s="30">
        <f t="shared" si="2"/>
        <v>382.40000000000003</v>
      </c>
      <c r="L6" s="31"/>
    </row>
    <row r="7" spans="1:12" ht="25.5" x14ac:dyDescent="0.25">
      <c r="A7" s="22" t="s">
        <v>119</v>
      </c>
      <c r="B7" s="23" t="s">
        <v>120</v>
      </c>
      <c r="C7" s="33" t="s">
        <v>121</v>
      </c>
      <c r="D7" s="25">
        <v>2.2400000000000002</v>
      </c>
      <c r="E7" s="26">
        <v>0</v>
      </c>
      <c r="F7" s="26">
        <v>1</v>
      </c>
      <c r="G7" s="36" t="s">
        <v>60</v>
      </c>
      <c r="H7" s="28">
        <v>100</v>
      </c>
      <c r="I7" s="29">
        <f t="shared" si="0"/>
        <v>0</v>
      </c>
      <c r="J7" s="29">
        <f t="shared" si="1"/>
        <v>224.00000000000003</v>
      </c>
      <c r="K7" s="30">
        <f t="shared" si="2"/>
        <v>224.00000000000003</v>
      </c>
      <c r="L7" s="31"/>
    </row>
    <row r="8" spans="1:12" ht="15.75" thickBot="1" x14ac:dyDescent="0.3">
      <c r="A8" s="37" t="s">
        <v>122</v>
      </c>
      <c r="B8" s="38" t="s">
        <v>123</v>
      </c>
      <c r="C8" s="39" t="s">
        <v>124</v>
      </c>
      <c r="D8" s="40">
        <v>49.26</v>
      </c>
      <c r="E8" s="41">
        <v>1</v>
      </c>
      <c r="F8" s="41">
        <v>0</v>
      </c>
      <c r="G8" s="42" t="s">
        <v>125</v>
      </c>
      <c r="H8" s="43">
        <v>48</v>
      </c>
      <c r="I8" s="44">
        <f t="shared" si="0"/>
        <v>2364.48</v>
      </c>
      <c r="J8" s="44">
        <f t="shared" si="1"/>
        <v>0</v>
      </c>
      <c r="K8" s="45">
        <f t="shared" si="2"/>
        <v>2364.48</v>
      </c>
      <c r="L8" s="46"/>
    </row>
    <row r="9" spans="1:12" ht="26.25" thickBot="1" x14ac:dyDescent="0.3">
      <c r="A9" s="12" t="s">
        <v>126</v>
      </c>
      <c r="B9" s="13" t="s">
        <v>127</v>
      </c>
      <c r="C9" s="33" t="s">
        <v>128</v>
      </c>
      <c r="D9" s="15">
        <v>22.95</v>
      </c>
      <c r="E9" s="16">
        <v>0.46</v>
      </c>
      <c r="F9" s="16">
        <v>0.54</v>
      </c>
      <c r="G9" s="17" t="s">
        <v>60</v>
      </c>
      <c r="H9" s="18">
        <v>450</v>
      </c>
      <c r="I9" s="19">
        <f t="shared" si="0"/>
        <v>4750.6499999999996</v>
      </c>
      <c r="J9" s="19">
        <f t="shared" si="1"/>
        <v>5576.85</v>
      </c>
      <c r="K9" s="20">
        <f t="shared" si="2"/>
        <v>10327.5</v>
      </c>
      <c r="L9" s="21" t="s">
        <v>129</v>
      </c>
    </row>
    <row r="10" spans="1:12" x14ac:dyDescent="0.25">
      <c r="A10" s="12">
        <v>9</v>
      </c>
      <c r="B10" s="13" t="s">
        <v>130</v>
      </c>
      <c r="C10" s="14" t="s">
        <v>131</v>
      </c>
      <c r="D10" s="15">
        <v>6.61</v>
      </c>
      <c r="E10" s="16">
        <v>0.55000000000000004</v>
      </c>
      <c r="F10" s="16">
        <v>0.45</v>
      </c>
      <c r="G10" s="17" t="s">
        <v>60</v>
      </c>
      <c r="H10" s="18">
        <v>350</v>
      </c>
      <c r="I10" s="19">
        <f t="shared" si="0"/>
        <v>1272.4250000000002</v>
      </c>
      <c r="J10" s="19">
        <f t="shared" si="1"/>
        <v>1041.075</v>
      </c>
      <c r="K10" s="20">
        <f t="shared" si="2"/>
        <v>2313.5</v>
      </c>
      <c r="L10" s="21"/>
    </row>
    <row r="11" spans="1:12" x14ac:dyDescent="0.25">
      <c r="A11" s="22">
        <v>10</v>
      </c>
      <c r="B11" s="47" t="s">
        <v>132</v>
      </c>
      <c r="C11" s="48" t="s">
        <v>133</v>
      </c>
      <c r="D11" s="49">
        <v>8.34</v>
      </c>
      <c r="E11" s="50">
        <v>0.44</v>
      </c>
      <c r="F11" s="50">
        <v>0.56000000000000005</v>
      </c>
      <c r="G11" s="51" t="s">
        <v>60</v>
      </c>
      <c r="H11" s="52">
        <v>340</v>
      </c>
      <c r="I11" s="53">
        <f t="shared" si="0"/>
        <v>1247.664</v>
      </c>
      <c r="J11" s="53">
        <f t="shared" si="1"/>
        <v>1587.9359999999999</v>
      </c>
      <c r="K11" s="54">
        <f t="shared" si="2"/>
        <v>2835.6</v>
      </c>
      <c r="L11" s="34" t="s">
        <v>134</v>
      </c>
    </row>
    <row r="12" spans="1:12" ht="25.5" x14ac:dyDescent="0.25">
      <c r="A12" s="55">
        <v>11</v>
      </c>
      <c r="B12" s="56" t="s">
        <v>135</v>
      </c>
      <c r="C12" s="57" t="s">
        <v>136</v>
      </c>
      <c r="D12" s="25">
        <v>56.32</v>
      </c>
      <c r="E12" s="26">
        <v>0.52</v>
      </c>
      <c r="F12" s="26">
        <v>0.48</v>
      </c>
      <c r="G12" s="27" t="s">
        <v>105</v>
      </c>
      <c r="H12" s="28">
        <v>29</v>
      </c>
      <c r="I12" s="29">
        <f t="shared" si="0"/>
        <v>849.30560000000003</v>
      </c>
      <c r="J12" s="29">
        <f t="shared" si="1"/>
        <v>783.97439999999995</v>
      </c>
      <c r="K12" s="30">
        <f t="shared" si="2"/>
        <v>1633.28</v>
      </c>
      <c r="L12" s="31"/>
    </row>
    <row r="13" spans="1:12" ht="26.25" thickBot="1" x14ac:dyDescent="0.3">
      <c r="A13" s="58">
        <v>12</v>
      </c>
      <c r="B13" s="59" t="s">
        <v>137</v>
      </c>
      <c r="C13" s="60" t="s">
        <v>138</v>
      </c>
      <c r="D13" s="61">
        <v>11.75</v>
      </c>
      <c r="E13" s="62">
        <v>0.56000000000000005</v>
      </c>
      <c r="F13" s="62">
        <v>0.44</v>
      </c>
      <c r="G13" s="63" t="s">
        <v>60</v>
      </c>
      <c r="H13" s="64">
        <v>300</v>
      </c>
      <c r="I13" s="65">
        <f t="shared" si="0"/>
        <v>1974.0000000000002</v>
      </c>
      <c r="J13" s="65">
        <f t="shared" si="1"/>
        <v>1551</v>
      </c>
      <c r="K13" s="66">
        <f t="shared" si="2"/>
        <v>3525</v>
      </c>
      <c r="L13" s="31"/>
    </row>
    <row r="14" spans="1:12" x14ac:dyDescent="0.25">
      <c r="A14" s="67">
        <v>13</v>
      </c>
      <c r="B14" s="68" t="s">
        <v>123</v>
      </c>
      <c r="C14" s="69" t="s">
        <v>139</v>
      </c>
      <c r="D14" s="15">
        <v>49.26</v>
      </c>
      <c r="E14" s="16">
        <v>1</v>
      </c>
      <c r="F14" s="16">
        <v>0</v>
      </c>
      <c r="G14" s="17" t="s">
        <v>140</v>
      </c>
      <c r="H14" s="18">
        <v>64</v>
      </c>
      <c r="I14" s="19">
        <f t="shared" si="0"/>
        <v>3152.64</v>
      </c>
      <c r="J14" s="19">
        <f t="shared" si="1"/>
        <v>0</v>
      </c>
      <c r="K14" s="20">
        <f t="shared" si="2"/>
        <v>3152.64</v>
      </c>
      <c r="L14" s="70" t="s">
        <v>141</v>
      </c>
    </row>
    <row r="15" spans="1:12" ht="30" x14ac:dyDescent="0.25">
      <c r="A15" s="71">
        <v>14</v>
      </c>
      <c r="B15" s="72" t="s">
        <v>123</v>
      </c>
      <c r="C15" s="73" t="s">
        <v>142</v>
      </c>
      <c r="D15" s="49">
        <v>49.26</v>
      </c>
      <c r="E15" s="50">
        <v>1</v>
      </c>
      <c r="F15" s="50">
        <v>0</v>
      </c>
      <c r="G15" s="51" t="s">
        <v>140</v>
      </c>
      <c r="H15" s="52">
        <v>48</v>
      </c>
      <c r="I15" s="53">
        <f t="shared" si="0"/>
        <v>2364.48</v>
      </c>
      <c r="J15" s="53">
        <f t="shared" si="1"/>
        <v>0</v>
      </c>
      <c r="K15" s="54">
        <f t="shared" si="2"/>
        <v>2364.48</v>
      </c>
      <c r="L15" s="34" t="s">
        <v>143</v>
      </c>
    </row>
    <row r="16" spans="1:12" x14ac:dyDescent="0.25">
      <c r="A16" s="55">
        <v>15</v>
      </c>
      <c r="B16" s="56" t="s">
        <v>123</v>
      </c>
      <c r="C16" s="74" t="s">
        <v>144</v>
      </c>
      <c r="D16" s="25">
        <v>49.26</v>
      </c>
      <c r="E16" s="26">
        <v>1</v>
      </c>
      <c r="F16" s="26">
        <v>0</v>
      </c>
      <c r="G16" s="27" t="s">
        <v>140</v>
      </c>
      <c r="H16" s="52">
        <v>24</v>
      </c>
      <c r="I16" s="53">
        <f t="shared" si="0"/>
        <v>1182.24</v>
      </c>
      <c r="J16" s="53">
        <f t="shared" si="1"/>
        <v>0</v>
      </c>
      <c r="K16" s="54">
        <f t="shared" si="2"/>
        <v>1182.24</v>
      </c>
      <c r="L16" s="31"/>
    </row>
    <row r="17" spans="1:12" ht="39" thickBot="1" x14ac:dyDescent="0.3">
      <c r="A17" s="75">
        <v>16</v>
      </c>
      <c r="B17" s="76" t="s">
        <v>145</v>
      </c>
      <c r="C17" s="77" t="s">
        <v>146</v>
      </c>
      <c r="D17" s="40">
        <v>319.33999999999997</v>
      </c>
      <c r="E17" s="78">
        <v>0.73</v>
      </c>
      <c r="F17" s="78">
        <v>0.27</v>
      </c>
      <c r="G17" s="79" t="s">
        <v>147</v>
      </c>
      <c r="H17" s="43">
        <v>10</v>
      </c>
      <c r="I17" s="44">
        <f t="shared" si="0"/>
        <v>2331.1819999999998</v>
      </c>
      <c r="J17" s="44">
        <f t="shared" si="1"/>
        <v>862.21799999999996</v>
      </c>
      <c r="K17" s="45">
        <f t="shared" si="2"/>
        <v>3193.3999999999996</v>
      </c>
      <c r="L17" s="46"/>
    </row>
    <row r="18" spans="1:12" x14ac:dyDescent="0.25">
      <c r="A18" s="80"/>
      <c r="B18" s="81"/>
      <c r="C18" s="82"/>
      <c r="D18" s="81"/>
      <c r="E18" s="81"/>
      <c r="F18" s="81"/>
      <c r="G18" s="81"/>
      <c r="H18" s="83"/>
      <c r="I18" s="54">
        <f>SUM(I2:I17)</f>
        <v>21489.066600000002</v>
      </c>
      <c r="J18" s="54">
        <f>SUM(J2:J17)</f>
        <v>12613.7534</v>
      </c>
      <c r="K18" s="54">
        <f>SUM(K2:K17)</f>
        <v>34102.82</v>
      </c>
    </row>
    <row r="19" spans="1:12" x14ac:dyDescent="0.25">
      <c r="A19" s="84"/>
      <c r="B19" s="84"/>
      <c r="C19" s="85"/>
      <c r="D19" s="84"/>
      <c r="E19" s="84"/>
      <c r="F19" s="84"/>
      <c r="G19" s="84"/>
      <c r="H19" s="86"/>
      <c r="I19" s="84"/>
      <c r="J19" s="84"/>
      <c r="K19" s="87"/>
    </row>
    <row r="20" spans="1:12" ht="18" x14ac:dyDescent="0.25">
      <c r="A20" s="88" t="s">
        <v>90</v>
      </c>
      <c r="B20" s="89"/>
      <c r="C20" s="90"/>
      <c r="D20" s="89"/>
      <c r="E20" s="89"/>
      <c r="F20" s="89"/>
      <c r="G20" s="89"/>
      <c r="H20" s="91"/>
      <c r="I20" s="92"/>
      <c r="J20" s="93"/>
      <c r="K20" s="94">
        <f>K18</f>
        <v>34102.82</v>
      </c>
    </row>
    <row r="21" spans="1:12" x14ac:dyDescent="0.25">
      <c r="A21" s="84"/>
      <c r="B21" s="84"/>
      <c r="C21" s="85"/>
      <c r="D21" s="84"/>
      <c r="E21" s="84"/>
      <c r="F21" s="84"/>
      <c r="G21" s="84"/>
      <c r="H21" s="86"/>
      <c r="I21" s="84"/>
      <c r="J21" s="84"/>
      <c r="K21" s="95"/>
    </row>
    <row r="22" spans="1:12" ht="18" x14ac:dyDescent="0.25">
      <c r="A22" s="88" t="s">
        <v>148</v>
      </c>
      <c r="B22" s="89"/>
      <c r="C22" s="90"/>
      <c r="D22" s="89"/>
      <c r="E22" s="89"/>
      <c r="F22" s="89"/>
      <c r="G22" s="89"/>
      <c r="H22" s="91"/>
      <c r="I22" s="92"/>
      <c r="J22" s="93"/>
      <c r="K22" s="96">
        <f>K20-K20*62.59%</f>
        <v>12757.864962</v>
      </c>
    </row>
    <row r="23" spans="1:12" ht="15.75" thickBot="1" x14ac:dyDescent="0.3">
      <c r="A23" s="97"/>
      <c r="C23" s="98"/>
      <c r="D23" s="97"/>
      <c r="E23" s="97"/>
      <c r="F23" s="97"/>
      <c r="G23" s="97"/>
      <c r="H23" s="99"/>
      <c r="I23" s="97"/>
      <c r="J23" s="97"/>
      <c r="K23" s="100"/>
    </row>
    <row r="24" spans="1:12" ht="19.5" thickBot="1" x14ac:dyDescent="0.3">
      <c r="A24" s="106" t="s">
        <v>149</v>
      </c>
      <c r="B24" s="106"/>
      <c r="C24" s="106"/>
      <c r="D24" s="106"/>
      <c r="E24" s="101"/>
      <c r="F24" s="101"/>
      <c r="G24" s="101"/>
      <c r="H24" s="102"/>
      <c r="I24" s="101"/>
      <c r="J24" s="103"/>
      <c r="K24" s="104">
        <f>I18-I18*62.59%</f>
        <v>8039.0598150599999</v>
      </c>
    </row>
    <row r="25" spans="1:12" ht="15.75" thickBot="1" x14ac:dyDescent="0.3">
      <c r="A25" s="97"/>
      <c r="C25" s="98"/>
      <c r="D25" s="97"/>
      <c r="E25" s="97"/>
      <c r="F25" s="97"/>
      <c r="G25" s="97"/>
      <c r="H25" s="99"/>
      <c r="I25" s="97"/>
      <c r="J25" s="97"/>
      <c r="K25" s="100"/>
    </row>
    <row r="26" spans="1:12" ht="19.5" thickBot="1" x14ac:dyDescent="0.3">
      <c r="A26" s="106" t="s">
        <v>150</v>
      </c>
      <c r="B26" s="106"/>
      <c r="C26" s="106"/>
      <c r="D26" s="106"/>
      <c r="E26" s="101"/>
      <c r="F26" s="101"/>
      <c r="G26" s="101"/>
      <c r="H26" s="102"/>
      <c r="I26" s="101"/>
      <c r="J26" s="103"/>
      <c r="K26" s="105">
        <f>J18-J18*62.59%</f>
        <v>4718.8051469399998</v>
      </c>
    </row>
  </sheetData>
  <mergeCells count="2">
    <mergeCell ref="A24:D24"/>
    <mergeCell ref="A26:D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DSGA</cp:lastModifiedBy>
  <cp:lastPrinted>2022-03-14T10:04:06Z</cp:lastPrinted>
  <dcterms:created xsi:type="dcterms:W3CDTF">2022-03-09T06:38:14Z</dcterms:created>
  <dcterms:modified xsi:type="dcterms:W3CDTF">2022-03-14T10:05:17Z</dcterms:modified>
</cp:coreProperties>
</file>